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<sst xmlns="http://schemas.openxmlformats.org/spreadsheetml/2006/main" count="220" uniqueCount="99">
  <si>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</si>
  <si>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</si>
  <si>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</si>
  <si>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</si>
  <si>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</si>
  <si>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</si>
  <si>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</si>
  <si>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</si>
  <si>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</si>
  <si>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</si>
  <si>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</si>
  <si>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</si>
  <si>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</si>
  <si>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</si>
  <si>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</si>
  <si>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</si>
  <si>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</si>
  <si>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</si>
  <si>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</si>
  <si>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</si>
  <si>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</si>
  <si>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</si>
  <si>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</si>
  <si>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</si>
  <si>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</si>
  <si>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</si>
  <si>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</si>
  <si>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</si>
  <si>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</si>
  <si>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</si>
  <si>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</si>
  <si>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</si>
  <si>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</si>
  <si>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</si>
  <si>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</si>
  <si>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</si>
  <si>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</si>
  <si>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</si>
  <si>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</si>
  <si>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</si>
  <si>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</si>
  <si>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</si>
  <si>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</si>
  <si>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</si>
  <si>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</si>
  <si>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</si>
  <si>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</si>
  <si>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</si>
  <si>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</si>
  <si>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</si>
  <si>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</si>
  <si>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</si>
  <si>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</si>
  <si>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</si>
  <si>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</si>
  <si>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</si>
  <si>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</si>
  <si>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</si>
  <si>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</si>
  <si>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</si>
  <si>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</si>
  <si>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</si>
  <si>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</si>
  <si>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</si>
  <si>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</si>
  <si>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</si>
  <si>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</si>
  <si>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</si>
  <si>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</si>
  <si>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</si>
  <si>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</si>
  <si>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</si>
  <si>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</si>
  <si>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</si>
  <si>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</si>
  <si>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</si>
  <si>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</si>
  <si>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</si>
  <si>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</si>
  <si>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</si>
  <si>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</si>
  <si>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</si>
  <si>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</si>
  <si>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</si>
  <si>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</si>
  <si>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</si>
  <si>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</si>
  <si>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</si>
  <si>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</si>
  <si>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</si>
  <si>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</si>
  <si>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</si>
  <si>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</si>
  <si>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</si>
  <si>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</si>
  <si>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10.05.2017</t>
  </si>
  <si>
    <r>
      <t xml:space="preserve">станом на 10.05.2017р.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</si>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</sst>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 val="autoZero"/>
        <c:auto val="0"/>
        <c:lblOffset val="100"/>
        <c:tickLblSkip val="1"/>
        <c:noMultiLvlLbl val="0"/>
      </c:catAx>
      <c:valAx>
        <c:axId val="375923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 val="autoZero"/>
        <c:auto val="0"/>
        <c:lblOffset val="100"/>
        <c:tickLblSkip val="1"/>
        <c:noMultiLvlLbl val="0"/>
      </c:catAx>
      <c:valAx>
        <c:axId val="250844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0"/>
        <c:lblOffset val="100"/>
        <c:tickLblSkip val="1"/>
        <c:noMultiLvlLbl val="0"/>
      </c:catAx>
      <c:valAx>
        <c:axId val="185767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0"/>
        <c:lblOffset val="100"/>
        <c:tickLblSkip val="1"/>
        <c:noMultiLvlLbl val="0"/>
      </c:catAx>
      <c:valAx>
        <c:axId val="283198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0"/>
        <c:lblOffset val="100"/>
        <c:tickLblSkip val="1"/>
        <c:noMultiLvlLbl val="0"/>
      </c:catAx>
      <c:valAx>
        <c:axId val="122096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777924"/>
        <c:axId val="49456997"/>
      </c:bar3D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7924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2459790"/>
        <c:axId val="46593791"/>
      </c:bar3D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441 679,8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- 90 172,2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- 87 827,5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" sqref="K1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0" ref="M4:M23">N4-B4-C4-F4-G4-H4-I4-J4-K4-L4</f>
        <v>15.700000000000273</v>
      </c>
      <c r="N4" s="69">
        <v>4702.3</v>
      </c>
      <c r="O4" s="69">
        <v>4700</v>
      </c>
      <c r="P4" s="3">
        <f aca="true" t="shared" si="1" ref="P4:P23">N4/O4</f>
        <v>1.0004893617021278</v>
      </c>
      <c r="Q4" s="2">
        <f>AVERAGE(N4:N5)</f>
        <v>4708.05</v>
      </c>
      <c r="R4" s="71">
        <v>2</v>
      </c>
      <c r="S4" s="72">
        <v>0</v>
      </c>
      <c r="T4" s="73">
        <v>223.1</v>
      </c>
      <c r="U4" s="132">
        <v>0</v>
      </c>
      <c r="V4" s="133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>C5-D5</f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0"/>
        <v>12.450000000000045</v>
      </c>
      <c r="N5" s="69">
        <v>4713.8</v>
      </c>
      <c r="O5" s="69">
        <v>4700</v>
      </c>
      <c r="P5" s="3">
        <f t="shared" si="1"/>
        <v>1.002936170212766</v>
      </c>
      <c r="Q5" s="2">
        <v>4708.1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2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>C6-D6</f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0"/>
        <v>24.4999999999999</v>
      </c>
      <c r="N6" s="69">
        <v>12501.9</v>
      </c>
      <c r="O6" s="69">
        <v>10500</v>
      </c>
      <c r="P6" s="3">
        <f t="shared" si="1"/>
        <v>1.1906571428571429</v>
      </c>
      <c r="Q6" s="2">
        <v>4708.1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2"/>
        <v>0</v>
      </c>
    </row>
    <row r="7" spans="1:23" ht="12.75">
      <c r="A7" s="10">
        <v>42865</v>
      </c>
      <c r="B7" s="84"/>
      <c r="C7" s="69"/>
      <c r="D7" s="113"/>
      <c r="E7" s="113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4500</v>
      </c>
      <c r="P7" s="3">
        <f t="shared" si="1"/>
        <v>0</v>
      </c>
      <c r="Q7" s="2">
        <v>4708.1</v>
      </c>
      <c r="R7" s="77"/>
      <c r="S7" s="78"/>
      <c r="T7" s="79"/>
      <c r="U7" s="136"/>
      <c r="V7" s="137"/>
      <c r="W7" s="74">
        <f t="shared" si="2"/>
        <v>0</v>
      </c>
    </row>
    <row r="8" spans="1:23" ht="12.75">
      <c r="A8" s="10">
        <v>42866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2500</v>
      </c>
      <c r="P8" s="3">
        <f t="shared" si="1"/>
        <v>0</v>
      </c>
      <c r="Q8" s="2">
        <v>4708.1</v>
      </c>
      <c r="R8" s="77"/>
      <c r="S8" s="78"/>
      <c r="T8" s="76"/>
      <c r="U8" s="134"/>
      <c r="V8" s="135"/>
      <c r="W8" s="74">
        <f t="shared" si="2"/>
        <v>0</v>
      </c>
    </row>
    <row r="9" spans="1:23" ht="12.75">
      <c r="A9" s="10">
        <v>42867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3800</v>
      </c>
      <c r="P9" s="3">
        <f t="shared" si="1"/>
        <v>0</v>
      </c>
      <c r="Q9" s="2">
        <v>4708.1</v>
      </c>
      <c r="R9" s="77"/>
      <c r="S9" s="78"/>
      <c r="T9" s="76"/>
      <c r="U9" s="134"/>
      <c r="V9" s="135"/>
      <c r="W9" s="74">
        <f t="shared" si="2"/>
        <v>0</v>
      </c>
    </row>
    <row r="10" spans="1:23" ht="12.75">
      <c r="A10" s="10">
        <v>42868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4000</v>
      </c>
      <c r="P10" s="3">
        <f t="shared" si="1"/>
        <v>0</v>
      </c>
      <c r="Q10" s="2">
        <v>4708.1</v>
      </c>
      <c r="R10" s="77"/>
      <c r="S10" s="78"/>
      <c r="T10" s="76"/>
      <c r="U10" s="134"/>
      <c r="V10" s="135"/>
      <c r="W10" s="74">
        <f>R10+S10+U10+T10+V10</f>
        <v>0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1"/>
        <v>0</v>
      </c>
      <c r="Q11" s="2">
        <v>4708.1</v>
      </c>
      <c r="R11" s="75"/>
      <c r="S11" s="69"/>
      <c r="T11" s="76"/>
      <c r="U11" s="134"/>
      <c r="V11" s="135"/>
      <c r="W11" s="74">
        <f t="shared" si="2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1"/>
        <v>0</v>
      </c>
      <c r="Q12" s="2">
        <v>4708.1</v>
      </c>
      <c r="R12" s="75"/>
      <c r="S12" s="69"/>
      <c r="T12" s="76"/>
      <c r="U12" s="134"/>
      <c r="V12" s="135"/>
      <c r="W12" s="74">
        <f t="shared" si="2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1"/>
        <v>0</v>
      </c>
      <c r="Q13" s="2">
        <v>4708.1</v>
      </c>
      <c r="R13" s="75"/>
      <c r="S13" s="69"/>
      <c r="T13" s="76"/>
      <c r="U13" s="134"/>
      <c r="V13" s="135"/>
      <c r="W13" s="74">
        <f t="shared" si="2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4600</v>
      </c>
      <c r="P14" s="3">
        <f t="shared" si="1"/>
        <v>0</v>
      </c>
      <c r="Q14" s="2">
        <v>4708.1</v>
      </c>
      <c r="R14" s="75"/>
      <c r="S14" s="69"/>
      <c r="T14" s="80"/>
      <c r="U14" s="134"/>
      <c r="V14" s="135"/>
      <c r="W14" s="74">
        <f t="shared" si="2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4800</v>
      </c>
      <c r="P15" s="3">
        <f>N15/O15</f>
        <v>0</v>
      </c>
      <c r="Q15" s="2">
        <v>4708.1</v>
      </c>
      <c r="R15" s="75"/>
      <c r="S15" s="69"/>
      <c r="T15" s="80"/>
      <c r="U15" s="134"/>
      <c r="V15" s="135"/>
      <c r="W15" s="74">
        <f t="shared" si="2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5100</v>
      </c>
      <c r="P16" s="3">
        <f t="shared" si="1"/>
        <v>0</v>
      </c>
      <c r="Q16" s="2">
        <v>4708.1</v>
      </c>
      <c r="R16" s="75"/>
      <c r="S16" s="69"/>
      <c r="T16" s="80"/>
      <c r="U16" s="134"/>
      <c r="V16" s="135"/>
      <c r="W16" s="74">
        <f t="shared" si="2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3400</v>
      </c>
      <c r="P17" s="3">
        <f t="shared" si="1"/>
        <v>0</v>
      </c>
      <c r="Q17" s="2">
        <v>4708.1</v>
      </c>
      <c r="R17" s="75"/>
      <c r="S17" s="69"/>
      <c r="T17" s="80"/>
      <c r="U17" s="134"/>
      <c r="V17" s="135"/>
      <c r="W17" s="74">
        <f t="shared" si="2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4708.1</v>
      </c>
      <c r="R18" s="75"/>
      <c r="S18" s="69"/>
      <c r="T18" s="76"/>
      <c r="U18" s="134"/>
      <c r="V18" s="135"/>
      <c r="W18" s="74">
        <f t="shared" si="2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4708.1</v>
      </c>
      <c r="R19" s="75"/>
      <c r="S19" s="69"/>
      <c r="T19" s="76"/>
      <c r="U19" s="134"/>
      <c r="V19" s="135"/>
      <c r="W19" s="74">
        <f t="shared" si="2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4708.1</v>
      </c>
      <c r="R20" s="75"/>
      <c r="S20" s="69"/>
      <c r="T20" s="76"/>
      <c r="U20" s="134"/>
      <c r="V20" s="135"/>
      <c r="W20" s="74">
        <f t="shared" si="2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13500</v>
      </c>
      <c r="P21" s="3">
        <f t="shared" si="1"/>
        <v>0</v>
      </c>
      <c r="Q21" s="2">
        <v>4708.1</v>
      </c>
      <c r="R21" s="81"/>
      <c r="S21" s="80"/>
      <c r="T21" s="76"/>
      <c r="U21" s="134"/>
      <c r="V21" s="135"/>
      <c r="W21" s="74">
        <f t="shared" si="2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12100</v>
      </c>
      <c r="P22" s="3">
        <f>N22/O22</f>
        <v>0</v>
      </c>
      <c r="Q22" s="2">
        <v>4708.1</v>
      </c>
      <c r="R22" s="81"/>
      <c r="S22" s="80"/>
      <c r="T22" s="76"/>
      <c r="U22" s="116"/>
      <c r="V22" s="117"/>
      <c r="W22" s="74">
        <f t="shared" si="2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5800</v>
      </c>
      <c r="P23" s="3">
        <f t="shared" si="1"/>
        <v>0</v>
      </c>
      <c r="Q23" s="2">
        <v>4708.1</v>
      </c>
      <c r="R23" s="81"/>
      <c r="S23" s="80"/>
      <c r="T23" s="76"/>
      <c r="U23" s="134"/>
      <c r="V23" s="135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O24">SUM(B4:B23)</f>
        <v>12940.5</v>
      </c>
      <c r="C24" s="92">
        <f t="shared" si="3"/>
        <v>794.55</v>
      </c>
      <c r="D24" s="115">
        <f t="shared" si="3"/>
        <v>34.2</v>
      </c>
      <c r="E24" s="115">
        <f t="shared" si="3"/>
        <v>760.35</v>
      </c>
      <c r="F24" s="92">
        <f t="shared" si="3"/>
        <v>68.9</v>
      </c>
      <c r="G24" s="92">
        <f t="shared" si="3"/>
        <v>655.9</v>
      </c>
      <c r="H24" s="92">
        <f t="shared" si="3"/>
        <v>3894.4</v>
      </c>
      <c r="I24" s="92">
        <f t="shared" si="3"/>
        <v>167.7</v>
      </c>
      <c r="J24" s="92">
        <f t="shared" si="3"/>
        <v>137.5</v>
      </c>
      <c r="K24" s="92">
        <f t="shared" si="3"/>
        <v>533.6</v>
      </c>
      <c r="L24" s="92">
        <f t="shared" si="3"/>
        <v>2672.3</v>
      </c>
      <c r="M24" s="91">
        <f t="shared" si="3"/>
        <v>52.65000000000022</v>
      </c>
      <c r="N24" s="91">
        <f t="shared" si="3"/>
        <v>21918</v>
      </c>
      <c r="O24" s="91">
        <f t="shared" si="3"/>
        <v>112500</v>
      </c>
      <c r="P24" s="93">
        <f>N24/O24</f>
        <v>0.19482666666666668</v>
      </c>
      <c r="Q24" s="2"/>
      <c r="R24" s="82">
        <f>SUM(R4:R23)</f>
        <v>2</v>
      </c>
      <c r="S24" s="82">
        <f>SUM(S4:S23)</f>
        <v>0</v>
      </c>
      <c r="T24" s="82">
        <f>SUM(T4:T23)</f>
        <v>223.1</v>
      </c>
      <c r="U24" s="140">
        <f>SUM(U4:U23)</f>
        <v>0</v>
      </c>
      <c r="V24" s="141"/>
      <c r="W24" s="82">
        <f>R24+S24+U24+T24+V24</f>
        <v>225.1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42865</v>
      </c>
      <c r="S29" s="146">
        <v>1977.5046200000002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42865</v>
      </c>
      <c r="S39" s="145">
        <v>94584.28092999995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94584.28092999995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2044.59</v>
      </c>
      <c r="H29" s="49">
        <v>5</v>
      </c>
      <c r="I29" s="49">
        <v>5</v>
      </c>
      <c r="J29" s="49"/>
      <c r="K29" s="49"/>
      <c r="L29" s="63">
        <f>H29+F29+D29+J29+B29</f>
        <v>28885</v>
      </c>
      <c r="M29" s="50">
        <f>C29+E29+G29+I29</f>
        <v>2354.6099999999997</v>
      </c>
      <c r="N29" s="51">
        <f>M29-L29</f>
        <v>-26530.39</v>
      </c>
      <c r="O29" s="166">
        <f>травень!S29</f>
        <v>1977.5046200000002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236036.57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58482.04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77501.4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9815.18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36899.4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9744.719999999968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441679.79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2044.59</v>
      </c>
    </row>
    <row r="61" spans="1:3" ht="25.5">
      <c r="A61" s="83" t="s">
        <v>56</v>
      </c>
      <c r="B61" s="9">
        <f>H29</f>
        <v>5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2017-05-10T09:03:09Z</dcterms:modified>
  <cp:category/>
  <cp:version/>
  <cp:contentType/>
  <cp:contentStatus/>
</cp:coreProperties>
</file>